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isaparziale/Desktop/"/>
    </mc:Choice>
  </mc:AlternateContent>
  <bookViews>
    <workbookView xWindow="-120" yWindow="460" windowWidth="24960" windowHeight="140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1" l="1"/>
  <c r="L18" i="1"/>
  <c r="M17" i="1"/>
  <c r="M18" i="1"/>
  <c r="N17" i="1"/>
  <c r="N18" i="1"/>
  <c r="O17" i="1"/>
  <c r="O18" i="1"/>
  <c r="L14" i="1"/>
  <c r="M14" i="1"/>
  <c r="N14" i="1"/>
  <c r="O14" i="1"/>
  <c r="K18" i="1"/>
  <c r="K17" i="1"/>
  <c r="K15" i="1"/>
  <c r="K14" i="1"/>
  <c r="E62" i="1"/>
  <c r="F53" i="1"/>
  <c r="F55" i="1"/>
  <c r="F56" i="1"/>
  <c r="F57" i="1"/>
  <c r="F58" i="1"/>
  <c r="F59" i="1"/>
  <c r="F60" i="1"/>
  <c r="F61" i="1"/>
  <c r="F62" i="1"/>
  <c r="E63" i="1"/>
  <c r="F63" i="1"/>
  <c r="O11" i="1"/>
  <c r="F49" i="1"/>
  <c r="O12" i="1"/>
  <c r="K8" i="1"/>
  <c r="K1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E19" i="1"/>
  <c r="E51" i="1"/>
  <c r="L7" i="1"/>
  <c r="E40" i="1"/>
  <c r="F86" i="1"/>
  <c r="F87" i="1"/>
  <c r="F88" i="1"/>
  <c r="F90" i="1"/>
  <c r="F91" i="1"/>
  <c r="F92" i="1"/>
  <c r="F93" i="1"/>
  <c r="F94" i="1"/>
  <c r="F95" i="1"/>
  <c r="F96" i="1"/>
  <c r="F67" i="1"/>
  <c r="E82" i="1"/>
  <c r="E72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67" i="1"/>
  <c r="E66" i="1"/>
  <c r="E96" i="1"/>
  <c r="E90" i="1"/>
  <c r="N11" i="1"/>
  <c r="N12" i="1"/>
  <c r="M11" i="1"/>
  <c r="M12" i="1"/>
  <c r="L11" i="1"/>
  <c r="L12" i="1"/>
  <c r="K3" i="1"/>
  <c r="K4" i="1"/>
  <c r="K5" i="1"/>
  <c r="K6" i="1"/>
  <c r="K7" i="1"/>
  <c r="K9" i="1"/>
  <c r="K11" i="1"/>
  <c r="K12" i="1"/>
  <c r="E83" i="1"/>
</calcChain>
</file>

<file path=xl/sharedStrings.xml><?xml version="1.0" encoding="utf-8"?>
<sst xmlns="http://schemas.openxmlformats.org/spreadsheetml/2006/main" count="110" uniqueCount="80">
  <si>
    <t>GROSS INCOME</t>
  </si>
  <si>
    <t>Monthly</t>
    <phoneticPr fontId="0" type="noConversion"/>
  </si>
  <si>
    <t>Recurring Value</t>
    <phoneticPr fontId="0" type="noConversion"/>
  </si>
  <si>
    <t>SEO MONTHLY</t>
  </si>
  <si>
    <t>2000+</t>
  </si>
  <si>
    <t>SUBTOTALS</t>
  </si>
  <si>
    <t>1000 - 2000</t>
  </si>
  <si>
    <t>1000 or less</t>
  </si>
  <si>
    <t>Client 1</t>
  </si>
  <si>
    <t>Client 2</t>
  </si>
  <si>
    <t>Client 3</t>
  </si>
  <si>
    <t>Client 4</t>
  </si>
  <si>
    <t>Monthly Goals</t>
  </si>
  <si>
    <t>#</t>
  </si>
  <si>
    <t>Cost Per</t>
  </si>
  <si>
    <t>Monthly Goal</t>
  </si>
  <si>
    <t>Actual</t>
  </si>
  <si>
    <t>Websites</t>
  </si>
  <si>
    <t>Online Adv</t>
  </si>
  <si>
    <t>SEO 2k+</t>
  </si>
  <si>
    <t>SEO 1000 - 2000</t>
  </si>
  <si>
    <t>SEO 1000 or less</t>
  </si>
  <si>
    <t>Printing</t>
  </si>
  <si>
    <t>Hosting</t>
  </si>
  <si>
    <t>Yearly Goals</t>
  </si>
  <si>
    <t>`</t>
  </si>
  <si>
    <t>GOAL 15</t>
  </si>
  <si>
    <t>Client 5</t>
  </si>
  <si>
    <t>Client 6</t>
  </si>
  <si>
    <t>Client 7</t>
  </si>
  <si>
    <t>Client 8</t>
  </si>
  <si>
    <t>Client 9</t>
  </si>
  <si>
    <t>Client 10</t>
  </si>
  <si>
    <t>Client 11</t>
  </si>
  <si>
    <t>Client 12</t>
  </si>
  <si>
    <t>HOSTING &amp; MONTHLY MAINTENANCE</t>
  </si>
  <si>
    <t>Client 13</t>
  </si>
  <si>
    <t>Client 14</t>
  </si>
  <si>
    <t>Client 15</t>
  </si>
  <si>
    <t>EXPENSES</t>
  </si>
  <si>
    <t>Yearly</t>
  </si>
  <si>
    <t>Payroll Wages &amp; Taxes</t>
  </si>
  <si>
    <t>Subcontracted Services</t>
  </si>
  <si>
    <t>Cost of Goods Sold</t>
  </si>
  <si>
    <t>Print COG</t>
  </si>
  <si>
    <t>Domains &amp; Hosting COG</t>
  </si>
  <si>
    <t>Office Supplies</t>
    <phoneticPr fontId="0" type="noConversion"/>
  </si>
  <si>
    <t>Mileage</t>
    <phoneticPr fontId="0" type="noConversion"/>
  </si>
  <si>
    <t>Phone</t>
    <phoneticPr fontId="0" type="noConversion"/>
  </si>
  <si>
    <t>Computer / Internet</t>
  </si>
  <si>
    <t>Bank Service Charges</t>
  </si>
  <si>
    <t>Advertising / Promotiom</t>
  </si>
  <si>
    <t>Insurance</t>
  </si>
  <si>
    <t>Travel</t>
  </si>
  <si>
    <t>Meals &amp; Ent</t>
    <phoneticPr fontId="0" type="noConversion"/>
  </si>
  <si>
    <t>Rent</t>
  </si>
  <si>
    <t>Misc</t>
    <phoneticPr fontId="0" type="noConversion"/>
  </si>
  <si>
    <t>Total Monthly Expenses</t>
  </si>
  <si>
    <t>Total Yearly</t>
  </si>
  <si>
    <t>CONTRACTOR LABOR</t>
  </si>
  <si>
    <t>Weekly</t>
  </si>
  <si>
    <t>Monthly</t>
  </si>
  <si>
    <t>FIXED</t>
  </si>
  <si>
    <t>VARIABLE</t>
  </si>
  <si>
    <t>Variable 1</t>
  </si>
  <si>
    <t>Variable 2</t>
  </si>
  <si>
    <t>Variable 3</t>
  </si>
  <si>
    <t>Variable 4</t>
  </si>
  <si>
    <t>Variable 5</t>
  </si>
  <si>
    <t>Full 1</t>
  </si>
  <si>
    <t>Full 2</t>
  </si>
  <si>
    <t>Full 3</t>
  </si>
  <si>
    <t>Retirement</t>
  </si>
  <si>
    <t>Mintenance</t>
  </si>
  <si>
    <t>Maintenance</t>
  </si>
  <si>
    <t>Clients</t>
  </si>
  <si>
    <t>Minus Expenses</t>
  </si>
  <si>
    <t>Monthly Net</t>
  </si>
  <si>
    <t>Yearly Net</t>
  </si>
  <si>
    <t>GOAL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</si>
</sst>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"/>
    <numFmt numFmtId="167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Verdana"/>
    </font>
    <font>
      <b/>
      <sz val="8"/>
      <color theme="0"/>
      <name val="Verdana"/>
    </font>
    <font>
      <b/>
      <sz val="9"/>
      <name val="Verdana"/>
    </font>
    <font>
      <sz val="9"/>
      <name val="Verdana"/>
    </font>
    <font>
      <b/>
      <sz val="8"/>
      <color theme="0"/>
      <name val="Arial"/>
      <family val="2"/>
    </font>
    <font>
      <b/>
      <sz val="10"/>
      <color theme="0"/>
      <name val="Arial"/>
    </font>
    <font>
      <b/>
      <sz val="9"/>
      <color theme="0"/>
      <name val="Verdana"/>
    </font>
    <font>
      <sz val="9"/>
      <color theme="1"/>
      <name val="Verdana"/>
    </font>
    <font>
      <b/>
      <sz val="8"/>
      <name val="Arial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0"/>
      <name val="Verdana"/>
    </font>
    <font>
      <sz val="10"/>
      <name val="Verdana"/>
      <family val="2"/>
    </font>
    <font>
      <sz val="10"/>
      <color theme="0"/>
      <name val="Arial"/>
    </font>
    <font>
      <b/>
      <sz val="11"/>
      <color theme="0"/>
      <name val="Arial"/>
    </font>
    <font>
      <b/>
      <sz val="10"/>
      <color rgb="FFFF0000"/>
      <name val="Verdana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dotted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dotted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dotted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tted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D9D9D9"/>
      </left>
      <right style="thin">
        <color rgb="FFD9D9D9"/>
      </right>
      <top style="dotted">
        <color rgb="FFD9D9D9"/>
      </top>
      <bottom style="dotted">
        <color rgb="FFD9D9D9"/>
      </bottom>
      <diagonal/>
    </border>
    <border>
      <left/>
      <right style="thin">
        <color rgb="FFD9D9D9"/>
      </right>
      <top style="dotted">
        <color rgb="FFD9D9D9"/>
      </top>
      <bottom style="dotted">
        <color rgb="FFD9D9D9"/>
      </bottom>
      <diagonal/>
    </border>
    <border>
      <left style="thin">
        <color auto="1"/>
      </left>
      <right style="thin">
        <color theme="0" tint="-0.14996795556505021"/>
      </right>
      <top style="dotted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tted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dotted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auto="1"/>
      </right>
      <top/>
      <bottom style="dotted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dotted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auto="1"/>
      </left>
      <right/>
      <top style="dotted">
        <color theme="0" tint="-0.14996795556505021"/>
      </top>
      <bottom style="thin">
        <color auto="1"/>
      </bottom>
      <diagonal/>
    </border>
    <border>
      <left/>
      <right/>
      <top style="dotted">
        <color theme="0" tint="-0.1499679555650502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dotted">
        <color theme="0" tint="-0.1499679555650502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5" xfId="0" applyFont="1" applyBorder="1" applyAlignment="1"/>
    <xf numFmtId="1" fontId="6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8" xfId="0" applyFont="1" applyBorder="1" applyAlignment="1"/>
    <xf numFmtId="1" fontId="6" fillId="0" borderId="9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9" xfId="0" applyFont="1" applyBorder="1" applyAlignment="1"/>
    <xf numFmtId="1" fontId="6" fillId="0" borderId="8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vertical="center"/>
    </xf>
    <xf numFmtId="164" fontId="8" fillId="4" borderId="10" xfId="0" applyNumberFormat="1" applyFont="1" applyFill="1" applyBorder="1" applyAlignment="1">
      <alignment horizontal="center" vertical="center"/>
    </xf>
    <xf numFmtId="0" fontId="10" fillId="0" borderId="8" xfId="0" applyFont="1" applyBorder="1" applyAlignment="1"/>
    <xf numFmtId="0" fontId="10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/>
    <xf numFmtId="0" fontId="6" fillId="0" borderId="5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" fillId="0" borderId="18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164" fontId="11" fillId="0" borderId="22" xfId="0" applyNumberFormat="1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11" fillId="0" borderId="25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/>
    <xf numFmtId="0" fontId="0" fillId="0" borderId="0" xfId="0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1" fontId="0" fillId="0" borderId="19" xfId="0" applyNumberFormat="1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44" fontId="17" fillId="4" borderId="3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" xfId="0" applyFill="1" applyBorder="1" applyAlignment="1">
      <alignment horizontal="center"/>
    </xf>
    <xf numFmtId="167" fontId="0" fillId="3" borderId="3" xfId="0" applyNumberFormat="1" applyFill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1" xfId="0" applyFill="1" applyBorder="1" applyAlignment="1"/>
    <xf numFmtId="0" fontId="0" fillId="0" borderId="23" xfId="0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Fill="1" applyBorder="1" applyAlignment="1"/>
    <xf numFmtId="0" fontId="0" fillId="0" borderId="25" xfId="0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0" fontId="16" fillId="4" borderId="2" xfId="0" applyFont="1" applyFill="1" applyBorder="1" applyAlignment="1">
      <alignment horizontal="left" vertical="center"/>
    </xf>
    <xf numFmtId="1" fontId="0" fillId="0" borderId="0" xfId="0" applyNumberFormat="1" applyFont="1" applyBorder="1" applyAlignment="1">
      <alignment horizontal="center"/>
    </xf>
    <xf numFmtId="0" fontId="6" fillId="0" borderId="26" xfId="0" applyFont="1" applyBorder="1" applyAlignment="1"/>
    <xf numFmtId="1" fontId="0" fillId="0" borderId="0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showRuler="0" topLeftCell="E1" zoomScale="170" zoomScaleNormal="170" zoomScalePageLayoutView="170" workbookViewId="0">
      <selection activeCell="J3" sqref="J3"/>
    </sheetView>
  </sheetViews>
  <sheetFormatPr baseColWidth="10" defaultRowHeight="16" x14ac:dyDescent="0.2"/>
  <cols>
    <col min="1" max="1" width="3" customWidth="1"/>
    <col min="2" max="2" width="21.33203125" customWidth="1"/>
    <col min="4" max="6" width="18.1640625" customWidth="1"/>
    <col min="7" max="7" width="3.33203125" customWidth="1"/>
    <col min="8" max="8" width="12.6640625" style="1" customWidth="1"/>
    <col min="9" max="9" width="3.33203125" style="2" customWidth="1"/>
    <col min="10" max="10" width="11.6640625" style="2" customWidth="1"/>
    <col min="11" max="11" width="10.83203125" style="2"/>
    <col min="12" max="14" width="10.83203125" style="1"/>
  </cols>
  <sheetData>
    <row r="1" spans="1:15" x14ac:dyDescent="0.2">
      <c r="A1" s="1"/>
      <c r="B1" s="2"/>
      <c r="C1" s="3"/>
      <c r="D1" s="1"/>
      <c r="E1" s="2"/>
      <c r="F1" s="2"/>
    </row>
    <row r="2" spans="1:15" ht="18" x14ac:dyDescent="0.2">
      <c r="A2" s="4"/>
      <c r="B2" s="5" t="s">
        <v>0</v>
      </c>
      <c r="C2" s="6"/>
      <c r="D2" s="6"/>
      <c r="E2" s="7" t="s">
        <v>1</v>
      </c>
      <c r="F2" s="8" t="s">
        <v>2</v>
      </c>
      <c r="H2" s="53" t="s">
        <v>12</v>
      </c>
      <c r="I2" s="54" t="s">
        <v>13</v>
      </c>
      <c r="J2" s="54" t="s">
        <v>14</v>
      </c>
      <c r="K2" s="55" t="s">
        <v>15</v>
      </c>
      <c r="L2" s="55" t="s">
        <v>16</v>
      </c>
      <c r="M2" s="55">
        <v>2018</v>
      </c>
      <c r="N2" s="55">
        <v>2017</v>
      </c>
      <c r="O2" s="55">
        <v>2016</v>
      </c>
    </row>
    <row r="3" spans="1:15" x14ac:dyDescent="0.2">
      <c r="A3" s="1"/>
      <c r="B3" s="9" t="s">
        <v>3</v>
      </c>
      <c r="C3" s="10"/>
      <c r="D3" s="10"/>
      <c r="E3" s="10"/>
      <c r="F3" s="11"/>
      <c r="H3" s="56" t="s">
        <v>17</v>
      </c>
      <c r="I3" s="57">
        <v>10</v>
      </c>
      <c r="J3" s="57">
        <v>3500</v>
      </c>
      <c r="K3" s="58">
        <f t="shared" ref="K3:K9" si="0">I3*J3</f>
        <v>35000</v>
      </c>
      <c r="L3" s="59">
        <v>25000</v>
      </c>
      <c r="M3" s="59">
        <v>22000</v>
      </c>
      <c r="N3" s="59">
        <v>18000</v>
      </c>
      <c r="O3" s="59">
        <v>24000</v>
      </c>
    </row>
    <row r="4" spans="1:15" x14ac:dyDescent="0.2">
      <c r="A4" s="1"/>
      <c r="B4" s="12" t="s">
        <v>4</v>
      </c>
      <c r="C4" s="13">
        <v>1</v>
      </c>
      <c r="D4" s="14" t="s">
        <v>8</v>
      </c>
      <c r="E4" s="15">
        <v>5000</v>
      </c>
      <c r="F4" s="16">
        <f>E4*12</f>
        <v>60000</v>
      </c>
      <c r="H4" s="56" t="s">
        <v>18</v>
      </c>
      <c r="I4" s="57">
        <v>10</v>
      </c>
      <c r="J4" s="57">
        <v>1500</v>
      </c>
      <c r="K4" s="59">
        <f t="shared" si="0"/>
        <v>15000</v>
      </c>
      <c r="L4" s="59">
        <v>10000</v>
      </c>
      <c r="M4" s="59">
        <v>12000</v>
      </c>
      <c r="N4" s="59">
        <v>10000</v>
      </c>
      <c r="O4" s="59">
        <v>0</v>
      </c>
    </row>
    <row r="5" spans="1:15" x14ac:dyDescent="0.2">
      <c r="A5" s="1"/>
      <c r="B5" s="17" t="s">
        <v>26</v>
      </c>
      <c r="C5" s="18">
        <v>2</v>
      </c>
      <c r="D5" s="19" t="s">
        <v>9</v>
      </c>
      <c r="E5" s="20">
        <v>3500</v>
      </c>
      <c r="F5" s="21">
        <f>E5*12</f>
        <v>42000</v>
      </c>
      <c r="H5" s="56" t="s">
        <v>19</v>
      </c>
      <c r="I5" s="57">
        <v>15</v>
      </c>
      <c r="J5" s="60">
        <v>3500</v>
      </c>
      <c r="K5" s="59">
        <f t="shared" si="0"/>
        <v>52500</v>
      </c>
      <c r="L5" s="59">
        <v>28000</v>
      </c>
      <c r="M5" s="59">
        <v>20000</v>
      </c>
      <c r="N5" s="59">
        <v>20800</v>
      </c>
      <c r="O5" s="59">
        <v>15000</v>
      </c>
    </row>
    <row r="6" spans="1:15" x14ac:dyDescent="0.2">
      <c r="A6" s="1"/>
      <c r="B6" s="22"/>
      <c r="C6" s="18">
        <v>3</v>
      </c>
      <c r="D6" s="23" t="s">
        <v>10</v>
      </c>
      <c r="E6" s="20">
        <v>3000</v>
      </c>
      <c r="F6" s="21">
        <f>E6*12</f>
        <v>36000</v>
      </c>
      <c r="H6" s="56" t="s">
        <v>20</v>
      </c>
      <c r="I6" s="57">
        <v>20</v>
      </c>
      <c r="J6" s="60">
        <v>1500</v>
      </c>
      <c r="K6" s="58">
        <f t="shared" si="0"/>
        <v>30000</v>
      </c>
      <c r="L6" s="59">
        <v>25000</v>
      </c>
      <c r="M6" s="59">
        <v>18000</v>
      </c>
      <c r="N6" s="59">
        <v>12000</v>
      </c>
      <c r="O6" s="59">
        <v>12000</v>
      </c>
    </row>
    <row r="7" spans="1:15" x14ac:dyDescent="0.2">
      <c r="A7" s="1"/>
      <c r="B7" s="22"/>
      <c r="C7" s="18">
        <v>4</v>
      </c>
      <c r="D7" s="19" t="s">
        <v>11</v>
      </c>
      <c r="E7" s="24">
        <v>2800</v>
      </c>
      <c r="F7" s="21">
        <f>E7*12</f>
        <v>33600</v>
      </c>
      <c r="H7" s="56" t="s">
        <v>21</v>
      </c>
      <c r="I7" s="57">
        <v>10</v>
      </c>
      <c r="J7" s="57">
        <v>500</v>
      </c>
      <c r="K7" s="58">
        <f t="shared" si="0"/>
        <v>5000</v>
      </c>
      <c r="L7" s="59">
        <f>E51</f>
        <v>6425</v>
      </c>
      <c r="M7" s="59">
        <v>4000</v>
      </c>
      <c r="N7" s="59">
        <v>3000</v>
      </c>
      <c r="O7" s="59">
        <v>2000</v>
      </c>
    </row>
    <row r="8" spans="1:15" x14ac:dyDescent="0.2">
      <c r="A8" s="1"/>
      <c r="B8" s="22"/>
      <c r="C8" s="18">
        <v>5</v>
      </c>
      <c r="D8" s="19" t="s">
        <v>27</v>
      </c>
      <c r="E8" s="24">
        <v>2500</v>
      </c>
      <c r="F8" s="21">
        <f>E8*12</f>
        <v>30000</v>
      </c>
      <c r="H8" s="56" t="s">
        <v>22</v>
      </c>
      <c r="I8" s="57">
        <v>20</v>
      </c>
      <c r="J8" s="57">
        <v>300</v>
      </c>
      <c r="K8" s="58">
        <f t="shared" ref="K8" si="1">I8*J8</f>
        <v>6000</v>
      </c>
      <c r="L8" s="59">
        <v>4000</v>
      </c>
      <c r="M8" s="59">
        <v>4000</v>
      </c>
      <c r="N8" s="59">
        <v>2600</v>
      </c>
      <c r="O8" s="59">
        <v>2648</v>
      </c>
    </row>
    <row r="9" spans="1:15" x14ac:dyDescent="0.2">
      <c r="A9" s="1"/>
      <c r="B9" s="22"/>
      <c r="C9" s="18">
        <v>6</v>
      </c>
      <c r="D9" s="23" t="s">
        <v>28</v>
      </c>
      <c r="E9" s="25">
        <v>2200</v>
      </c>
      <c r="F9" s="21">
        <f>E9*12</f>
        <v>26400</v>
      </c>
      <c r="H9" s="56" t="s">
        <v>23</v>
      </c>
      <c r="I9" s="57">
        <v>100</v>
      </c>
      <c r="J9" s="57">
        <v>50</v>
      </c>
      <c r="K9" s="58">
        <f t="shared" si="0"/>
        <v>5000</v>
      </c>
      <c r="L9" s="59">
        <v>2500</v>
      </c>
      <c r="M9" s="59">
        <v>2500</v>
      </c>
      <c r="N9" s="59">
        <v>2200</v>
      </c>
      <c r="O9" s="59">
        <v>2000</v>
      </c>
    </row>
    <row r="10" spans="1:15" x14ac:dyDescent="0.2">
      <c r="A10" s="1"/>
      <c r="B10" s="22"/>
      <c r="C10" s="18">
        <v>7</v>
      </c>
      <c r="D10" s="19" t="s">
        <v>29</v>
      </c>
      <c r="E10" s="24">
        <v>2000</v>
      </c>
      <c r="F10" s="21">
        <f>E10*12</f>
        <v>24000</v>
      </c>
      <c r="H10" s="56" t="s">
        <v>73</v>
      </c>
      <c r="I10" s="57">
        <v>20</v>
      </c>
      <c r="J10" s="57">
        <v>200</v>
      </c>
      <c r="K10" s="58">
        <f>I10*J10</f>
        <v>4000</v>
      </c>
      <c r="L10" s="59">
        <v>1700</v>
      </c>
      <c r="M10" s="59">
        <v>1762</v>
      </c>
      <c r="N10" s="59">
        <v>1375</v>
      </c>
      <c r="O10" s="59">
        <v>1375</v>
      </c>
    </row>
    <row r="11" spans="1:15" x14ac:dyDescent="0.2">
      <c r="A11" s="1"/>
      <c r="B11" s="22"/>
      <c r="C11" s="18">
        <v>8</v>
      </c>
      <c r="D11" s="19" t="s">
        <v>30</v>
      </c>
      <c r="E11" s="24">
        <v>2000</v>
      </c>
      <c r="F11" s="21">
        <f>E11*12</f>
        <v>24000</v>
      </c>
      <c r="H11" s="61" t="s">
        <v>12</v>
      </c>
      <c r="I11" s="62"/>
      <c r="J11" s="63"/>
      <c r="K11" s="64">
        <f>SUM(K3:K10)</f>
        <v>152500</v>
      </c>
      <c r="L11" s="64">
        <f>SUM(L3:L10)</f>
        <v>102625</v>
      </c>
      <c r="M11" s="64">
        <f>SUM(M3:M10)</f>
        <v>84262</v>
      </c>
      <c r="N11" s="64">
        <f>SUM(N3:N10)</f>
        <v>69975</v>
      </c>
      <c r="O11" s="64">
        <f>SUM(O3:O10)</f>
        <v>59023</v>
      </c>
    </row>
    <row r="12" spans="1:15" x14ac:dyDescent="0.2">
      <c r="A12" s="1"/>
      <c r="B12" s="22"/>
      <c r="C12" s="18">
        <v>9</v>
      </c>
      <c r="D12" s="23"/>
      <c r="E12" s="24"/>
      <c r="F12" s="21">
        <f>E12*12</f>
        <v>0</v>
      </c>
      <c r="H12" s="65" t="s">
        <v>24</v>
      </c>
      <c r="I12" s="66"/>
      <c r="J12" s="67"/>
      <c r="K12" s="68">
        <f>K11*12</f>
        <v>1830000</v>
      </c>
      <c r="L12" s="68">
        <f>L11*12</f>
        <v>1231500</v>
      </c>
      <c r="M12" s="68">
        <f>M11*12</f>
        <v>1011144</v>
      </c>
      <c r="N12" s="68">
        <f>N11*12</f>
        <v>839700</v>
      </c>
      <c r="O12" s="68">
        <f>O11*12</f>
        <v>708276</v>
      </c>
    </row>
    <row r="13" spans="1:15" x14ac:dyDescent="0.2">
      <c r="A13" s="1"/>
      <c r="B13" s="22"/>
      <c r="C13" s="18">
        <v>10</v>
      </c>
      <c r="D13" s="19"/>
      <c r="E13" s="24"/>
      <c r="F13" s="21">
        <f>E13*12</f>
        <v>0</v>
      </c>
      <c r="H13" s="4"/>
      <c r="I13" s="69"/>
      <c r="J13" s="69"/>
      <c r="K13" s="69"/>
    </row>
    <row r="14" spans="1:15" x14ac:dyDescent="0.2">
      <c r="A14" s="1"/>
      <c r="B14" s="22"/>
      <c r="C14" s="18">
        <v>11</v>
      </c>
      <c r="D14" s="19"/>
      <c r="E14" s="24"/>
      <c r="F14" s="21">
        <f>E14*12</f>
        <v>0</v>
      </c>
      <c r="H14" s="4" t="s">
        <v>12</v>
      </c>
      <c r="I14" s="69"/>
      <c r="K14" s="123">
        <f>K11</f>
        <v>152500</v>
      </c>
      <c r="L14" s="123">
        <f t="shared" ref="L14:O14" si="2">L11</f>
        <v>102625</v>
      </c>
      <c r="M14" s="123">
        <f t="shared" si="2"/>
        <v>84262</v>
      </c>
      <c r="N14" s="123">
        <f t="shared" si="2"/>
        <v>69975</v>
      </c>
      <c r="O14" s="123">
        <f t="shared" si="2"/>
        <v>59023</v>
      </c>
    </row>
    <row r="15" spans="1:15" x14ac:dyDescent="0.2">
      <c r="A15" s="1"/>
      <c r="B15" s="22"/>
      <c r="C15" s="18">
        <v>12</v>
      </c>
      <c r="D15" s="23"/>
      <c r="E15" s="24"/>
      <c r="F15" s="21">
        <f>E15*12</f>
        <v>0</v>
      </c>
      <c r="H15" s="4" t="s">
        <v>76</v>
      </c>
      <c r="I15" s="69"/>
      <c r="K15" s="123">
        <f>E83</f>
        <v>53333.333333333328</v>
      </c>
      <c r="L15" s="123">
        <v>46000</v>
      </c>
      <c r="M15" s="123">
        <v>38000</v>
      </c>
      <c r="N15" s="123">
        <v>32000</v>
      </c>
      <c r="O15" s="123">
        <v>28000</v>
      </c>
    </row>
    <row r="16" spans="1:15" x14ac:dyDescent="0.2">
      <c r="A16" s="1"/>
      <c r="B16" s="22"/>
      <c r="C16" s="18">
        <v>13</v>
      </c>
      <c r="D16" s="19"/>
      <c r="E16" s="24"/>
      <c r="F16" s="21">
        <f>E16*12</f>
        <v>0</v>
      </c>
      <c r="H16" s="4"/>
      <c r="I16" s="69"/>
      <c r="J16" s="69"/>
      <c r="K16" s="69"/>
    </row>
    <row r="17" spans="1:15" x14ac:dyDescent="0.2">
      <c r="A17" s="1"/>
      <c r="B17" s="22"/>
      <c r="C17" s="18">
        <v>14</v>
      </c>
      <c r="D17" s="19"/>
      <c r="E17" s="24"/>
      <c r="F17" s="21">
        <f>E17*12</f>
        <v>0</v>
      </c>
      <c r="H17" s="124" t="s">
        <v>77</v>
      </c>
      <c r="K17" s="123">
        <f>K14-K15</f>
        <v>99166.666666666672</v>
      </c>
      <c r="L17" s="123">
        <f t="shared" ref="L17:O17" si="3">L14-L15</f>
        <v>56625</v>
      </c>
      <c r="M17" s="123">
        <f t="shared" si="3"/>
        <v>46262</v>
      </c>
      <c r="N17" s="123">
        <f t="shared" si="3"/>
        <v>37975</v>
      </c>
      <c r="O17" s="123">
        <f t="shared" si="3"/>
        <v>31023</v>
      </c>
    </row>
    <row r="18" spans="1:15" x14ac:dyDescent="0.2">
      <c r="A18" s="1"/>
      <c r="B18" s="22"/>
      <c r="C18" s="18">
        <v>15</v>
      </c>
      <c r="D18" s="19"/>
      <c r="E18" s="24"/>
      <c r="F18" s="21">
        <f>E18*12</f>
        <v>0</v>
      </c>
      <c r="H18" s="124" t="s">
        <v>78</v>
      </c>
      <c r="K18" s="123">
        <f>K17*12</f>
        <v>1190000</v>
      </c>
      <c r="L18" s="123">
        <f t="shared" ref="L18:O18" si="4">L17*12</f>
        <v>679500</v>
      </c>
      <c r="M18" s="123">
        <f t="shared" si="4"/>
        <v>555144</v>
      </c>
      <c r="N18" s="123">
        <f t="shared" si="4"/>
        <v>455700</v>
      </c>
      <c r="O18" s="123">
        <f t="shared" si="4"/>
        <v>372276</v>
      </c>
    </row>
    <row r="19" spans="1:15" x14ac:dyDescent="0.2">
      <c r="A19" s="1"/>
      <c r="B19" s="26"/>
      <c r="C19" s="27"/>
      <c r="D19" s="28" t="s">
        <v>5</v>
      </c>
      <c r="E19" s="29">
        <f>SUM(E4:E18)</f>
        <v>23000</v>
      </c>
      <c r="F19" s="29">
        <f>SUM(F4:F18)</f>
        <v>276000</v>
      </c>
      <c r="H19" s="36"/>
      <c r="I19" s="3"/>
      <c r="J19" s="3"/>
      <c r="K19" s="3"/>
      <c r="L19" s="36"/>
      <c r="M19" s="36"/>
      <c r="N19" s="36"/>
    </row>
    <row r="20" spans="1:15" x14ac:dyDescent="0.2">
      <c r="A20" s="1"/>
      <c r="B20" s="12" t="s">
        <v>6</v>
      </c>
      <c r="C20" s="13">
        <v>1</v>
      </c>
      <c r="D20" s="14" t="s">
        <v>8</v>
      </c>
      <c r="E20" s="15">
        <v>1900</v>
      </c>
      <c r="F20" s="16">
        <f>E20*12</f>
        <v>22800</v>
      </c>
      <c r="H20" s="70"/>
    </row>
    <row r="21" spans="1:15" x14ac:dyDescent="0.2">
      <c r="A21" s="1"/>
      <c r="B21" s="17" t="s">
        <v>79</v>
      </c>
      <c r="C21" s="18">
        <v>2</v>
      </c>
      <c r="D21" s="19" t="s">
        <v>9</v>
      </c>
      <c r="E21" s="24">
        <v>1800</v>
      </c>
      <c r="F21" s="21">
        <f>E21*12</f>
        <v>21600</v>
      </c>
      <c r="H21" s="4"/>
      <c r="I21" s="69"/>
      <c r="J21" s="69"/>
      <c r="K21" s="69"/>
    </row>
    <row r="22" spans="1:15" x14ac:dyDescent="0.2">
      <c r="A22" s="1"/>
      <c r="B22" s="17"/>
      <c r="C22" s="18">
        <v>3</v>
      </c>
      <c r="D22" s="23" t="s">
        <v>10</v>
      </c>
      <c r="E22" s="24">
        <v>1600</v>
      </c>
      <c r="F22" s="21">
        <f>E22*12</f>
        <v>19200</v>
      </c>
      <c r="H22" s="4"/>
      <c r="I22" s="69"/>
      <c r="J22" s="69"/>
      <c r="K22" s="69"/>
    </row>
    <row r="23" spans="1:15" x14ac:dyDescent="0.2">
      <c r="A23" s="1"/>
      <c r="B23" s="17"/>
      <c r="C23" s="18">
        <v>4</v>
      </c>
      <c r="D23" s="19" t="s">
        <v>11</v>
      </c>
      <c r="E23" s="24">
        <v>1500</v>
      </c>
      <c r="F23" s="21">
        <f>E23*12</f>
        <v>18000</v>
      </c>
    </row>
    <row r="24" spans="1:15" x14ac:dyDescent="0.2">
      <c r="A24" s="1"/>
      <c r="B24" s="17"/>
      <c r="C24" s="18">
        <v>5</v>
      </c>
      <c r="D24" s="30" t="s">
        <v>27</v>
      </c>
      <c r="E24" s="31">
        <v>1500</v>
      </c>
      <c r="F24" s="21">
        <f>E24*12</f>
        <v>18000</v>
      </c>
    </row>
    <row r="25" spans="1:15" x14ac:dyDescent="0.2">
      <c r="A25" s="1"/>
      <c r="B25" s="17"/>
      <c r="C25" s="18">
        <v>6</v>
      </c>
      <c r="D25" s="19" t="s">
        <v>28</v>
      </c>
      <c r="E25" s="33">
        <v>1500</v>
      </c>
      <c r="F25" s="21">
        <f>E25*12</f>
        <v>18000</v>
      </c>
      <c r="H25" s="36"/>
      <c r="I25" s="3"/>
      <c r="J25" s="3"/>
      <c r="K25" s="3"/>
      <c r="L25" s="36"/>
      <c r="M25" s="36"/>
      <c r="N25" s="36"/>
    </row>
    <row r="26" spans="1:15" x14ac:dyDescent="0.2">
      <c r="A26" s="1"/>
      <c r="B26" s="17"/>
      <c r="C26" s="18">
        <v>7</v>
      </c>
      <c r="D26" s="19" t="s">
        <v>29</v>
      </c>
      <c r="E26" s="33">
        <v>1400</v>
      </c>
      <c r="F26" s="21">
        <f>E26*12</f>
        <v>16800</v>
      </c>
      <c r="H26" s="4"/>
      <c r="I26" s="69"/>
      <c r="J26" s="69"/>
      <c r="K26" s="69"/>
    </row>
    <row r="27" spans="1:15" x14ac:dyDescent="0.2">
      <c r="A27" s="1"/>
      <c r="B27" s="17"/>
      <c r="C27" s="18">
        <v>8</v>
      </c>
      <c r="D27" s="19" t="s">
        <v>30</v>
      </c>
      <c r="E27" s="33">
        <v>1300</v>
      </c>
      <c r="F27" s="21">
        <f>E27*12</f>
        <v>15600</v>
      </c>
      <c r="H27" s="4"/>
      <c r="I27" s="69"/>
      <c r="J27" s="69"/>
      <c r="K27" s="69"/>
    </row>
    <row r="28" spans="1:15" x14ac:dyDescent="0.2">
      <c r="A28" s="1"/>
      <c r="B28" s="17"/>
      <c r="C28" s="18">
        <v>9</v>
      </c>
      <c r="D28" s="19" t="s">
        <v>31</v>
      </c>
      <c r="E28" s="33">
        <v>1200</v>
      </c>
      <c r="F28" s="21">
        <f>E28*12</f>
        <v>14400</v>
      </c>
    </row>
    <row r="29" spans="1:15" x14ac:dyDescent="0.2">
      <c r="A29" s="1"/>
      <c r="B29" s="34"/>
      <c r="C29" s="35">
        <v>10</v>
      </c>
      <c r="D29" s="19" t="s">
        <v>32</v>
      </c>
      <c r="E29" s="80">
        <v>1200</v>
      </c>
      <c r="F29" s="21">
        <f>E29*12</f>
        <v>14400</v>
      </c>
    </row>
    <row r="30" spans="1:15" x14ac:dyDescent="0.2">
      <c r="A30" s="1"/>
      <c r="B30" s="17"/>
      <c r="C30" s="18">
        <v>11</v>
      </c>
      <c r="D30" s="19" t="s">
        <v>33</v>
      </c>
      <c r="E30" s="31">
        <v>1100</v>
      </c>
      <c r="F30" s="21">
        <f>E30*12</f>
        <v>13200</v>
      </c>
      <c r="H30" s="36"/>
      <c r="I30" s="3"/>
      <c r="J30" s="3"/>
      <c r="K30" s="3"/>
      <c r="L30" s="36"/>
      <c r="M30" s="36"/>
      <c r="N30" s="36"/>
    </row>
    <row r="31" spans="1:15" x14ac:dyDescent="0.2">
      <c r="A31" s="1"/>
      <c r="B31" s="17"/>
      <c r="C31" s="18">
        <v>12</v>
      </c>
      <c r="D31" s="19" t="s">
        <v>34</v>
      </c>
      <c r="E31" s="33">
        <v>1000</v>
      </c>
      <c r="F31" s="21">
        <f>E31*12</f>
        <v>12000</v>
      </c>
      <c r="H31" s="70"/>
    </row>
    <row r="32" spans="1:15" x14ac:dyDescent="0.2">
      <c r="A32" s="1"/>
      <c r="B32" s="17"/>
      <c r="C32" s="18">
        <v>13</v>
      </c>
      <c r="D32" s="19" t="s">
        <v>36</v>
      </c>
      <c r="E32" s="33">
        <v>1000</v>
      </c>
      <c r="F32" s="21">
        <f>E32*12</f>
        <v>12000</v>
      </c>
      <c r="H32" s="70"/>
    </row>
    <row r="33" spans="1:14" x14ac:dyDescent="0.2">
      <c r="A33" s="1"/>
      <c r="B33" s="17"/>
      <c r="C33" s="18">
        <v>14</v>
      </c>
      <c r="D33" s="19" t="s">
        <v>37</v>
      </c>
      <c r="E33" s="33">
        <v>1000</v>
      </c>
      <c r="F33" s="21">
        <f>E33*12</f>
        <v>12000</v>
      </c>
    </row>
    <row r="34" spans="1:14" x14ac:dyDescent="0.2">
      <c r="A34" s="1"/>
      <c r="B34" s="17"/>
      <c r="C34" s="18">
        <v>15</v>
      </c>
      <c r="D34" s="19" t="s">
        <v>38</v>
      </c>
      <c r="E34" s="33">
        <v>1000</v>
      </c>
      <c r="F34" s="21">
        <f>E34*12</f>
        <v>12000</v>
      </c>
    </row>
    <row r="35" spans="1:14" x14ac:dyDescent="0.2">
      <c r="A35" s="1"/>
      <c r="B35" s="17"/>
      <c r="C35" s="18">
        <v>16</v>
      </c>
      <c r="D35" s="30"/>
      <c r="E35" s="31"/>
      <c r="F35" s="21">
        <f>E35*12</f>
        <v>0</v>
      </c>
      <c r="H35" s="1" t="s">
        <v>25</v>
      </c>
    </row>
    <row r="36" spans="1:14" x14ac:dyDescent="0.2">
      <c r="A36" s="1"/>
      <c r="B36" s="17"/>
      <c r="C36" s="18">
        <v>17</v>
      </c>
      <c r="D36" s="19"/>
      <c r="E36" s="32"/>
      <c r="F36" s="21">
        <f>E36*12</f>
        <v>0</v>
      </c>
    </row>
    <row r="37" spans="1:14" x14ac:dyDescent="0.2">
      <c r="A37" s="1"/>
      <c r="B37" s="17"/>
      <c r="C37" s="18">
        <v>18</v>
      </c>
      <c r="D37" s="19"/>
      <c r="E37" s="33"/>
      <c r="F37" s="21">
        <f>E37*12</f>
        <v>0</v>
      </c>
    </row>
    <row r="38" spans="1:14" x14ac:dyDescent="0.2">
      <c r="A38" s="36"/>
      <c r="B38" s="17"/>
      <c r="C38" s="18">
        <v>19</v>
      </c>
      <c r="D38" s="19"/>
      <c r="E38" s="32"/>
      <c r="F38" s="21">
        <f>E38*12</f>
        <v>0</v>
      </c>
    </row>
    <row r="39" spans="1:14" x14ac:dyDescent="0.2">
      <c r="A39" s="36"/>
      <c r="B39" s="17"/>
      <c r="C39" s="18">
        <v>20</v>
      </c>
      <c r="D39" s="19"/>
      <c r="E39" s="32"/>
      <c r="F39" s="21">
        <f>E39*12</f>
        <v>0</v>
      </c>
    </row>
    <row r="40" spans="1:14" x14ac:dyDescent="0.2">
      <c r="A40" s="1"/>
      <c r="B40" s="26"/>
      <c r="C40" s="27"/>
      <c r="D40" s="28"/>
      <c r="E40" s="29">
        <f>SUM(E20:E39)</f>
        <v>20000</v>
      </c>
      <c r="F40" s="29">
        <f>SUM(F20:F39)</f>
        <v>240000</v>
      </c>
    </row>
    <row r="41" spans="1:14" x14ac:dyDescent="0.2">
      <c r="A41" s="1"/>
      <c r="B41" s="12" t="s">
        <v>7</v>
      </c>
      <c r="C41" s="13">
        <v>1</v>
      </c>
      <c r="D41" s="14" t="s">
        <v>8</v>
      </c>
      <c r="E41" s="37">
        <v>950</v>
      </c>
      <c r="F41" s="16">
        <f>E41*12</f>
        <v>11400</v>
      </c>
      <c r="H41" s="36"/>
      <c r="I41" s="3"/>
      <c r="J41" s="3"/>
      <c r="K41" s="3"/>
      <c r="L41" s="36"/>
      <c r="M41" s="36"/>
      <c r="N41" s="36"/>
    </row>
    <row r="42" spans="1:14" x14ac:dyDescent="0.2">
      <c r="A42" s="36"/>
      <c r="B42" s="17"/>
      <c r="C42" s="18">
        <v>2</v>
      </c>
      <c r="D42" s="19" t="s">
        <v>9</v>
      </c>
      <c r="E42" s="33">
        <v>900</v>
      </c>
      <c r="F42" s="21">
        <f>E42*12</f>
        <v>10800</v>
      </c>
    </row>
    <row r="43" spans="1:14" x14ac:dyDescent="0.2">
      <c r="A43" s="36"/>
      <c r="B43" s="17"/>
      <c r="C43" s="18">
        <v>3</v>
      </c>
      <c r="D43" s="23" t="s">
        <v>10</v>
      </c>
      <c r="E43" s="33">
        <v>800</v>
      </c>
      <c r="F43" s="21">
        <f>E43*12</f>
        <v>9600</v>
      </c>
    </row>
    <row r="44" spans="1:14" x14ac:dyDescent="0.2">
      <c r="A44" s="1"/>
      <c r="B44" s="17"/>
      <c r="C44" s="18">
        <v>4</v>
      </c>
      <c r="D44" s="19" t="s">
        <v>11</v>
      </c>
      <c r="E44" s="33">
        <v>775</v>
      </c>
      <c r="F44" s="38">
        <f>E44*12</f>
        <v>9300</v>
      </c>
    </row>
    <row r="45" spans="1:14" x14ac:dyDescent="0.2">
      <c r="A45" s="1"/>
      <c r="B45" s="17"/>
      <c r="C45" s="18">
        <v>5</v>
      </c>
      <c r="D45" s="19" t="s">
        <v>27</v>
      </c>
      <c r="E45" s="33">
        <v>700</v>
      </c>
      <c r="F45" s="39">
        <f>E45*12</f>
        <v>8400</v>
      </c>
    </row>
    <row r="46" spans="1:14" x14ac:dyDescent="0.2">
      <c r="A46" s="1"/>
      <c r="B46" s="17"/>
      <c r="C46" s="18">
        <v>6</v>
      </c>
      <c r="D46" s="23" t="s">
        <v>28</v>
      </c>
      <c r="E46" s="33">
        <v>600</v>
      </c>
      <c r="F46" s="39">
        <f>E46*12</f>
        <v>7200</v>
      </c>
    </row>
    <row r="47" spans="1:14" x14ac:dyDescent="0.2">
      <c r="A47" s="1"/>
      <c r="B47" s="17"/>
      <c r="C47" s="18">
        <v>7</v>
      </c>
      <c r="D47" s="19" t="s">
        <v>29</v>
      </c>
      <c r="E47" s="33">
        <v>600</v>
      </c>
      <c r="F47" s="21">
        <f>E47*12</f>
        <v>7200</v>
      </c>
    </row>
    <row r="48" spans="1:14" x14ac:dyDescent="0.2">
      <c r="A48" s="1"/>
      <c r="B48" s="17"/>
      <c r="C48" s="18">
        <v>8</v>
      </c>
      <c r="D48" s="19" t="s">
        <v>30</v>
      </c>
      <c r="E48" s="33">
        <v>550</v>
      </c>
      <c r="F48" s="21">
        <f>E48*12</f>
        <v>6600</v>
      </c>
    </row>
    <row r="49" spans="1:6" x14ac:dyDescent="0.2">
      <c r="A49" s="1"/>
      <c r="B49" s="17"/>
      <c r="C49" s="18">
        <v>9</v>
      </c>
      <c r="D49" s="19" t="s">
        <v>31</v>
      </c>
      <c r="E49" s="33">
        <v>550</v>
      </c>
      <c r="F49" s="21">
        <f>E49*12</f>
        <v>6600</v>
      </c>
    </row>
    <row r="50" spans="1:6" x14ac:dyDescent="0.2">
      <c r="A50" s="1"/>
      <c r="B50" s="17"/>
      <c r="C50" s="18">
        <v>10</v>
      </c>
      <c r="D50" s="19"/>
      <c r="E50" s="33"/>
      <c r="F50" s="21">
        <f>E50*12</f>
        <v>0</v>
      </c>
    </row>
    <row r="51" spans="1:6" x14ac:dyDescent="0.2">
      <c r="A51" s="1"/>
      <c r="B51" s="26"/>
      <c r="C51" s="27"/>
      <c r="D51" s="28"/>
      <c r="E51" s="29">
        <f>SUM(E41:E50)</f>
        <v>6425</v>
      </c>
      <c r="F51" s="29">
        <f>SUM(F41:F50)</f>
        <v>77100</v>
      </c>
    </row>
    <row r="52" spans="1:6" x14ac:dyDescent="0.2">
      <c r="A52" s="1"/>
      <c r="B52" s="40" t="s">
        <v>35</v>
      </c>
      <c r="C52" s="41"/>
      <c r="D52" s="41"/>
      <c r="E52" s="42"/>
      <c r="F52" s="43"/>
    </row>
    <row r="53" spans="1:6" x14ac:dyDescent="0.2">
      <c r="A53" s="1"/>
      <c r="B53" s="17" t="s">
        <v>74</v>
      </c>
      <c r="C53" s="18">
        <v>1</v>
      </c>
      <c r="D53" s="14" t="s">
        <v>8</v>
      </c>
      <c r="E53" s="33">
        <v>300</v>
      </c>
      <c r="F53" s="21">
        <f>E53*12</f>
        <v>3600</v>
      </c>
    </row>
    <row r="54" spans="1:6" x14ac:dyDescent="0.2">
      <c r="A54" s="1"/>
      <c r="B54" s="17"/>
      <c r="C54" s="18">
        <v>2</v>
      </c>
      <c r="D54" s="19" t="s">
        <v>9</v>
      </c>
      <c r="E54" s="33">
        <v>295</v>
      </c>
      <c r="F54" s="21">
        <v>2160</v>
      </c>
    </row>
    <row r="55" spans="1:6" x14ac:dyDescent="0.2">
      <c r="A55" s="1"/>
      <c r="B55" s="17"/>
      <c r="C55" s="18">
        <v>3</v>
      </c>
      <c r="D55" s="23" t="s">
        <v>10</v>
      </c>
      <c r="E55" s="33">
        <v>180</v>
      </c>
      <c r="F55" s="21">
        <f>E55*12</f>
        <v>2160</v>
      </c>
    </row>
    <row r="56" spans="1:6" x14ac:dyDescent="0.2">
      <c r="A56" s="1"/>
      <c r="B56" s="44"/>
      <c r="C56" s="45">
        <v>4</v>
      </c>
      <c r="D56" s="19" t="s">
        <v>11</v>
      </c>
      <c r="E56" s="46">
        <v>175</v>
      </c>
      <c r="F56" s="21">
        <f>E56*12</f>
        <v>2100</v>
      </c>
    </row>
    <row r="57" spans="1:6" x14ac:dyDescent="0.2">
      <c r="A57" s="1"/>
      <c r="B57" s="44"/>
      <c r="C57" s="45">
        <v>5</v>
      </c>
      <c r="D57" s="19" t="s">
        <v>27</v>
      </c>
      <c r="E57" s="46">
        <v>80</v>
      </c>
      <c r="F57" s="21">
        <f>E57*12</f>
        <v>960</v>
      </c>
    </row>
    <row r="58" spans="1:6" x14ac:dyDescent="0.2">
      <c r="A58" s="1"/>
      <c r="B58" s="17"/>
      <c r="C58" s="18">
        <v>6</v>
      </c>
      <c r="D58" s="23" t="s">
        <v>28</v>
      </c>
      <c r="E58" s="33">
        <v>60</v>
      </c>
      <c r="F58" s="21">
        <f>E58*12</f>
        <v>720</v>
      </c>
    </row>
    <row r="59" spans="1:6" x14ac:dyDescent="0.2">
      <c r="A59" s="1"/>
      <c r="B59" s="44"/>
      <c r="C59" s="45">
        <v>7</v>
      </c>
      <c r="D59" s="19" t="s">
        <v>29</v>
      </c>
      <c r="E59" s="46">
        <v>60</v>
      </c>
      <c r="F59" s="21">
        <f>E59*12</f>
        <v>720</v>
      </c>
    </row>
    <row r="60" spans="1:6" x14ac:dyDescent="0.2">
      <c r="A60" s="1"/>
      <c r="B60" s="44"/>
      <c r="C60" s="45">
        <v>8</v>
      </c>
      <c r="D60" s="19" t="s">
        <v>30</v>
      </c>
      <c r="E60" s="46">
        <v>40</v>
      </c>
      <c r="F60" s="21">
        <f>E60*12</f>
        <v>480</v>
      </c>
    </row>
    <row r="61" spans="1:6" x14ac:dyDescent="0.2">
      <c r="A61" s="1"/>
      <c r="B61" s="44"/>
      <c r="C61" s="45">
        <v>9</v>
      </c>
      <c r="D61" s="23" t="s">
        <v>31</v>
      </c>
      <c r="E61" s="46">
        <v>40</v>
      </c>
      <c r="F61" s="21">
        <f>E61*12</f>
        <v>480</v>
      </c>
    </row>
    <row r="62" spans="1:6" x14ac:dyDescent="0.2">
      <c r="A62" s="1"/>
      <c r="B62" s="47" t="s">
        <v>23</v>
      </c>
      <c r="C62" s="48">
        <v>50</v>
      </c>
      <c r="D62" s="49" t="s">
        <v>75</v>
      </c>
      <c r="E62" s="50">
        <f>C62*50</f>
        <v>2500</v>
      </c>
      <c r="F62" s="52">
        <f>E62*12</f>
        <v>30000</v>
      </c>
    </row>
    <row r="63" spans="1:6" x14ac:dyDescent="0.2">
      <c r="A63" s="1"/>
      <c r="B63" s="26"/>
      <c r="C63" s="27"/>
      <c r="D63" s="28"/>
      <c r="E63" s="29">
        <f>SUM(E53:E62)</f>
        <v>3730</v>
      </c>
      <c r="F63" s="29">
        <f>SUM(F53:F62)</f>
        <v>43380</v>
      </c>
    </row>
    <row r="65" spans="2:14" ht="18" x14ac:dyDescent="0.2">
      <c r="B65" s="101" t="s">
        <v>39</v>
      </c>
      <c r="C65" s="102"/>
      <c r="D65" s="81"/>
      <c r="E65" s="82" t="s">
        <v>61</v>
      </c>
      <c r="F65" s="82" t="s">
        <v>40</v>
      </c>
      <c r="G65" s="1"/>
      <c r="H65" s="2"/>
      <c r="K65" s="1"/>
      <c r="N65"/>
    </row>
    <row r="66" spans="2:14" x14ac:dyDescent="0.2">
      <c r="B66" s="103" t="s">
        <v>41</v>
      </c>
      <c r="C66" s="48"/>
      <c r="D66" s="106"/>
      <c r="E66" s="110">
        <f>F66/12</f>
        <v>30000</v>
      </c>
      <c r="F66" s="84">
        <v>360000</v>
      </c>
      <c r="G66" s="1"/>
      <c r="H66" s="2"/>
      <c r="K66" s="1"/>
      <c r="N66"/>
    </row>
    <row r="67" spans="2:14" x14ac:dyDescent="0.2">
      <c r="B67" s="103" t="s">
        <v>42</v>
      </c>
      <c r="C67" s="18"/>
      <c r="D67" s="107"/>
      <c r="E67" s="111">
        <f>F67/12</f>
        <v>11900</v>
      </c>
      <c r="F67" s="109">
        <f>(F90+F96)*12</f>
        <v>142800</v>
      </c>
      <c r="G67" s="1"/>
      <c r="H67" s="2"/>
      <c r="K67" s="1"/>
      <c r="N67"/>
    </row>
    <row r="68" spans="2:14" x14ac:dyDescent="0.2">
      <c r="B68" s="103" t="s">
        <v>43</v>
      </c>
      <c r="C68" s="18"/>
      <c r="D68" s="107"/>
      <c r="E68" s="111">
        <f t="shared" ref="E68:E81" si="5">F68/12</f>
        <v>3833.3333333333335</v>
      </c>
      <c r="F68" s="109">
        <v>46000</v>
      </c>
      <c r="G68" s="1"/>
      <c r="H68" s="2"/>
      <c r="K68" s="1"/>
      <c r="N68"/>
    </row>
    <row r="69" spans="2:14" x14ac:dyDescent="0.2">
      <c r="B69" s="104" t="s">
        <v>44</v>
      </c>
      <c r="C69" s="18"/>
      <c r="D69" s="107"/>
      <c r="E69" s="111">
        <f t="shared" si="5"/>
        <v>500</v>
      </c>
      <c r="F69" s="109">
        <v>6000</v>
      </c>
      <c r="G69" s="1"/>
      <c r="H69" s="2"/>
      <c r="K69" s="1"/>
      <c r="N69"/>
    </row>
    <row r="70" spans="2:14" x14ac:dyDescent="0.2">
      <c r="B70" s="104" t="s">
        <v>45</v>
      </c>
      <c r="C70" s="18"/>
      <c r="D70" s="107"/>
      <c r="E70" s="111">
        <f t="shared" si="5"/>
        <v>1000</v>
      </c>
      <c r="F70" s="109">
        <v>12000</v>
      </c>
      <c r="G70" s="1"/>
      <c r="H70" s="2"/>
      <c r="K70" s="1"/>
      <c r="N70"/>
    </row>
    <row r="71" spans="2:14" x14ac:dyDescent="0.2">
      <c r="B71" s="103" t="s">
        <v>72</v>
      </c>
      <c r="C71" s="18"/>
      <c r="D71" s="107"/>
      <c r="E71" s="111">
        <f t="shared" si="5"/>
        <v>666.66666666666663</v>
      </c>
      <c r="F71" s="109">
        <v>8000</v>
      </c>
      <c r="G71" s="1"/>
      <c r="H71" s="2"/>
      <c r="K71" s="71"/>
      <c r="L71" s="71"/>
      <c r="M71" s="71"/>
      <c r="N71"/>
    </row>
    <row r="72" spans="2:14" x14ac:dyDescent="0.2">
      <c r="B72" s="103" t="s">
        <v>46</v>
      </c>
      <c r="C72" s="18"/>
      <c r="D72" s="107"/>
      <c r="E72" s="111">
        <f>F72/12</f>
        <v>500</v>
      </c>
      <c r="F72" s="109">
        <v>6000</v>
      </c>
      <c r="G72" s="1"/>
      <c r="H72" s="2"/>
      <c r="K72" s="1"/>
      <c r="N72"/>
    </row>
    <row r="73" spans="2:14" x14ac:dyDescent="0.2">
      <c r="B73" s="103" t="s">
        <v>47</v>
      </c>
      <c r="C73" s="18"/>
      <c r="D73" s="107"/>
      <c r="E73" s="111">
        <f t="shared" si="5"/>
        <v>666.66666666666663</v>
      </c>
      <c r="F73" s="109">
        <v>8000</v>
      </c>
      <c r="G73" s="1"/>
      <c r="H73" s="2"/>
      <c r="K73" s="1"/>
      <c r="N73"/>
    </row>
    <row r="74" spans="2:14" x14ac:dyDescent="0.2">
      <c r="B74" s="103" t="s">
        <v>48</v>
      </c>
      <c r="C74" s="18"/>
      <c r="D74" s="107"/>
      <c r="E74" s="111">
        <f t="shared" si="5"/>
        <v>383.33333333333331</v>
      </c>
      <c r="F74" s="109">
        <v>4600</v>
      </c>
      <c r="G74" s="1"/>
      <c r="H74" s="2"/>
      <c r="K74" s="1"/>
      <c r="N74"/>
    </row>
    <row r="75" spans="2:14" x14ac:dyDescent="0.2">
      <c r="B75" s="103" t="s">
        <v>49</v>
      </c>
      <c r="C75" s="18"/>
      <c r="D75" s="107"/>
      <c r="E75" s="111">
        <f t="shared" si="5"/>
        <v>500</v>
      </c>
      <c r="F75" s="109">
        <v>6000</v>
      </c>
      <c r="G75" s="71"/>
      <c r="H75" s="2"/>
      <c r="K75" s="1"/>
      <c r="N75"/>
    </row>
    <row r="76" spans="2:14" x14ac:dyDescent="0.2">
      <c r="B76" s="103" t="s">
        <v>50</v>
      </c>
      <c r="C76" s="18"/>
      <c r="D76" s="107"/>
      <c r="E76" s="111">
        <f t="shared" si="5"/>
        <v>716.66666666666663</v>
      </c>
      <c r="F76" s="109">
        <v>8600</v>
      </c>
      <c r="G76" s="1"/>
      <c r="H76" s="2"/>
      <c r="K76" s="1"/>
      <c r="N76"/>
    </row>
    <row r="77" spans="2:14" x14ac:dyDescent="0.2">
      <c r="B77" s="103" t="s">
        <v>51</v>
      </c>
      <c r="C77" s="18"/>
      <c r="D77" s="107"/>
      <c r="E77" s="111">
        <f t="shared" si="5"/>
        <v>200</v>
      </c>
      <c r="F77" s="109">
        <v>2400</v>
      </c>
      <c r="G77" s="1"/>
      <c r="H77" s="72"/>
      <c r="I77" s="72"/>
      <c r="J77" s="72"/>
      <c r="K77" s="1"/>
      <c r="N77"/>
    </row>
    <row r="78" spans="2:14" x14ac:dyDescent="0.2">
      <c r="B78" s="103" t="s">
        <v>52</v>
      </c>
      <c r="C78" s="18"/>
      <c r="D78" s="107"/>
      <c r="E78" s="111">
        <f t="shared" si="5"/>
        <v>316.66666666666669</v>
      </c>
      <c r="F78" s="109">
        <v>3800</v>
      </c>
      <c r="G78" s="1"/>
      <c r="H78" s="2"/>
      <c r="K78" s="1"/>
      <c r="N78"/>
    </row>
    <row r="79" spans="2:14" x14ac:dyDescent="0.2">
      <c r="B79" s="103" t="s">
        <v>53</v>
      </c>
      <c r="C79" s="18"/>
      <c r="D79" s="107"/>
      <c r="E79" s="111">
        <f t="shared" si="5"/>
        <v>800</v>
      </c>
      <c r="F79" s="109">
        <v>9600</v>
      </c>
      <c r="G79" s="1"/>
      <c r="H79" s="2"/>
      <c r="K79" s="1"/>
      <c r="N79"/>
    </row>
    <row r="80" spans="2:14" x14ac:dyDescent="0.2">
      <c r="B80" s="103" t="s">
        <v>54</v>
      </c>
      <c r="C80" s="18"/>
      <c r="D80" s="107"/>
      <c r="E80" s="111">
        <f t="shared" si="5"/>
        <v>300</v>
      </c>
      <c r="F80" s="109">
        <v>3600</v>
      </c>
      <c r="G80" s="1"/>
      <c r="H80" s="2"/>
      <c r="K80" s="1"/>
      <c r="N80"/>
    </row>
    <row r="81" spans="2:14" x14ac:dyDescent="0.2">
      <c r="B81" s="113" t="s">
        <v>55</v>
      </c>
      <c r="C81" s="48"/>
      <c r="D81" s="108"/>
      <c r="E81" s="112">
        <f t="shared" si="5"/>
        <v>50</v>
      </c>
      <c r="F81" s="85">
        <v>600</v>
      </c>
      <c r="G81" s="1"/>
      <c r="H81" s="2"/>
      <c r="K81" s="1"/>
      <c r="N81"/>
    </row>
    <row r="82" spans="2:14" x14ac:dyDescent="0.2">
      <c r="B82" s="114" t="s">
        <v>56</v>
      </c>
      <c r="C82" s="115"/>
      <c r="D82" s="116"/>
      <c r="E82" s="117">
        <f>F82/12</f>
        <v>1000</v>
      </c>
      <c r="F82" s="118">
        <v>12000</v>
      </c>
      <c r="G82" s="1"/>
      <c r="H82" s="2"/>
      <c r="K82" s="1"/>
      <c r="N82"/>
    </row>
    <row r="83" spans="2:14" x14ac:dyDescent="0.2">
      <c r="B83" s="105" t="s">
        <v>57</v>
      </c>
      <c r="C83" s="87"/>
      <c r="D83" s="87"/>
      <c r="E83" s="88">
        <f>SUM(E66:E82)</f>
        <v>53333.333333333328</v>
      </c>
      <c r="F83" s="87" t="s">
        <v>58</v>
      </c>
      <c r="G83" s="1"/>
      <c r="H83" s="2"/>
      <c r="K83" s="1"/>
      <c r="N83"/>
    </row>
    <row r="84" spans="2:14" x14ac:dyDescent="0.2">
      <c r="B84" s="2"/>
      <c r="C84" s="3"/>
      <c r="D84" s="75"/>
      <c r="E84" s="89"/>
      <c r="F84" s="2"/>
      <c r="G84" s="2"/>
    </row>
    <row r="85" spans="2:14" ht="18" x14ac:dyDescent="0.2">
      <c r="B85" s="119" t="s">
        <v>59</v>
      </c>
      <c r="C85" s="120"/>
      <c r="D85" s="120"/>
      <c r="E85" s="121" t="s">
        <v>60</v>
      </c>
      <c r="F85" s="122" t="s">
        <v>61</v>
      </c>
      <c r="G85" s="1"/>
      <c r="H85" s="2"/>
      <c r="K85" s="1"/>
      <c r="N85"/>
    </row>
    <row r="86" spans="2:14" x14ac:dyDescent="0.2">
      <c r="B86" s="90" t="s">
        <v>62</v>
      </c>
      <c r="C86" s="48"/>
      <c r="D86" s="83" t="s">
        <v>69</v>
      </c>
      <c r="E86" s="51">
        <v>500</v>
      </c>
      <c r="F86" s="91">
        <f>E86*4</f>
        <v>2000</v>
      </c>
      <c r="G86" s="1"/>
      <c r="H86" s="2"/>
      <c r="K86" s="1"/>
      <c r="N86"/>
    </row>
    <row r="87" spans="2:14" x14ac:dyDescent="0.2">
      <c r="B87" s="47"/>
      <c r="C87" s="48"/>
      <c r="D87" s="83" t="s">
        <v>70</v>
      </c>
      <c r="E87" s="51">
        <v>700</v>
      </c>
      <c r="F87" s="86">
        <f>E87*4</f>
        <v>2800</v>
      </c>
      <c r="G87" s="1"/>
      <c r="H87" s="2"/>
      <c r="K87" s="1"/>
      <c r="N87"/>
    </row>
    <row r="88" spans="2:14" x14ac:dyDescent="0.2">
      <c r="B88" s="47"/>
      <c r="C88" s="48"/>
      <c r="D88" s="83" t="s">
        <v>71</v>
      </c>
      <c r="E88" s="51">
        <v>1000</v>
      </c>
      <c r="F88" s="86">
        <f>E88*4</f>
        <v>4000</v>
      </c>
      <c r="G88" s="1"/>
      <c r="H88" s="2"/>
      <c r="K88" s="1"/>
      <c r="N88"/>
    </row>
    <row r="89" spans="2:14" x14ac:dyDescent="0.2">
      <c r="B89" s="47"/>
      <c r="C89" s="48"/>
      <c r="D89" s="83"/>
      <c r="E89" s="51"/>
      <c r="F89" s="86"/>
      <c r="G89" s="1"/>
      <c r="H89" s="2"/>
      <c r="K89" s="1"/>
      <c r="N89"/>
    </row>
    <row r="90" spans="2:14" x14ac:dyDescent="0.2">
      <c r="B90" s="40"/>
      <c r="C90" s="41"/>
      <c r="D90" s="41"/>
      <c r="E90" s="92">
        <f>SUM(E86:E89)</f>
        <v>2200</v>
      </c>
      <c r="F90" s="93">
        <f>SUM(F86:F89)</f>
        <v>8800</v>
      </c>
      <c r="G90" s="1"/>
      <c r="H90" s="2"/>
      <c r="K90" s="1"/>
      <c r="N90"/>
    </row>
    <row r="91" spans="2:14" x14ac:dyDescent="0.2">
      <c r="B91" s="94" t="s">
        <v>63</v>
      </c>
      <c r="C91" s="95"/>
      <c r="D91" s="96" t="s">
        <v>64</v>
      </c>
      <c r="E91" s="63">
        <v>25</v>
      </c>
      <c r="F91" s="91">
        <f>E91*4</f>
        <v>100</v>
      </c>
      <c r="G91" s="1"/>
      <c r="H91" s="2"/>
      <c r="K91" s="1"/>
      <c r="N91"/>
    </row>
    <row r="92" spans="2:14" x14ac:dyDescent="0.2">
      <c r="B92" s="47"/>
      <c r="C92" s="48"/>
      <c r="D92" s="83" t="s">
        <v>65</v>
      </c>
      <c r="E92" s="51">
        <v>250</v>
      </c>
      <c r="F92" s="86">
        <f>E92*4</f>
        <v>1000</v>
      </c>
      <c r="G92" s="1"/>
      <c r="H92" s="2"/>
      <c r="K92" s="1"/>
      <c r="N92"/>
    </row>
    <row r="93" spans="2:14" x14ac:dyDescent="0.2">
      <c r="B93" s="47"/>
      <c r="C93" s="48"/>
      <c r="D93" s="83" t="s">
        <v>66</v>
      </c>
      <c r="E93" s="51">
        <v>125</v>
      </c>
      <c r="F93" s="86">
        <f>E93*4</f>
        <v>500</v>
      </c>
      <c r="G93" s="1"/>
      <c r="H93" s="2"/>
      <c r="K93" s="1"/>
      <c r="N93"/>
    </row>
    <row r="94" spans="2:14" x14ac:dyDescent="0.2">
      <c r="B94" s="47"/>
      <c r="C94" s="48"/>
      <c r="D94" s="83" t="s">
        <v>67</v>
      </c>
      <c r="E94" s="51">
        <v>125</v>
      </c>
      <c r="F94" s="86">
        <f>E94*4</f>
        <v>500</v>
      </c>
      <c r="G94" s="1"/>
      <c r="H94" s="2"/>
      <c r="K94" s="1"/>
      <c r="N94"/>
    </row>
    <row r="95" spans="2:14" x14ac:dyDescent="0.2">
      <c r="B95" s="97"/>
      <c r="C95" s="98"/>
      <c r="D95" s="99" t="s">
        <v>68</v>
      </c>
      <c r="E95" s="67">
        <v>250</v>
      </c>
      <c r="F95" s="100">
        <f>E95*4</f>
        <v>1000</v>
      </c>
      <c r="G95" s="1"/>
      <c r="H95" s="2"/>
      <c r="K95" s="1"/>
      <c r="N95"/>
    </row>
    <row r="96" spans="2:14" x14ac:dyDescent="0.2">
      <c r="B96" s="40"/>
      <c r="C96" s="41"/>
      <c r="D96" s="41"/>
      <c r="E96" s="92">
        <f>SUM(E91:E95)</f>
        <v>775</v>
      </c>
      <c r="F96" s="93">
        <f>SUM(F91:F95)</f>
        <v>3100</v>
      </c>
      <c r="G96" s="1"/>
      <c r="H96" s="2"/>
      <c r="K96" s="1"/>
      <c r="N96"/>
    </row>
    <row r="100" spans="9:14" x14ac:dyDescent="0.2">
      <c r="L100" s="73"/>
      <c r="M100" s="73"/>
      <c r="N100" s="73"/>
    </row>
    <row r="106" spans="9:14" x14ac:dyDescent="0.2">
      <c r="I106" s="74"/>
      <c r="J106" s="74"/>
      <c r="K106" s="74"/>
    </row>
    <row r="107" spans="9:14" x14ac:dyDescent="0.2">
      <c r="L107" s="51"/>
      <c r="M107" s="51"/>
      <c r="N107" s="51"/>
    </row>
    <row r="115" spans="8:14" x14ac:dyDescent="0.2">
      <c r="J115" s="75"/>
      <c r="K115" s="76"/>
      <c r="L115" s="76"/>
      <c r="M115" s="51"/>
      <c r="N115" s="51"/>
    </row>
    <row r="116" spans="8:14" x14ac:dyDescent="0.2">
      <c r="J116" s="75"/>
      <c r="K116" s="76"/>
      <c r="L116" s="76"/>
      <c r="M116" s="51"/>
      <c r="N116" s="51"/>
    </row>
    <row r="119" spans="8:14" x14ac:dyDescent="0.2">
      <c r="H119" s="70"/>
    </row>
    <row r="121" spans="8:14" x14ac:dyDescent="0.2">
      <c r="I121" s="74"/>
      <c r="J121" s="74"/>
      <c r="K121" s="74"/>
    </row>
    <row r="122" spans="8:14" x14ac:dyDescent="0.2">
      <c r="I122" s="74"/>
      <c r="J122" s="74"/>
      <c r="K122" s="74"/>
    </row>
    <row r="123" spans="8:14" x14ac:dyDescent="0.2">
      <c r="I123" s="77"/>
      <c r="J123" s="77"/>
      <c r="K123" s="77"/>
    </row>
    <row r="124" spans="8:14" x14ac:dyDescent="0.2">
      <c r="I124" s="74"/>
      <c r="J124" s="74"/>
      <c r="K124" s="74"/>
    </row>
    <row r="125" spans="8:14" x14ac:dyDescent="0.2">
      <c r="L125" s="71"/>
      <c r="M125" s="71"/>
      <c r="N125" s="71"/>
    </row>
    <row r="126" spans="8:14" x14ac:dyDescent="0.2">
      <c r="I126" s="77"/>
      <c r="J126" s="77"/>
      <c r="K126" s="77"/>
    </row>
    <row r="127" spans="8:14" x14ac:dyDescent="0.2">
      <c r="I127" s="77"/>
      <c r="J127" s="77"/>
      <c r="K127" s="77"/>
    </row>
    <row r="128" spans="8:14" x14ac:dyDescent="0.2">
      <c r="I128" s="77"/>
      <c r="J128" s="77"/>
      <c r="K128" s="77"/>
    </row>
    <row r="129" spans="8:14" x14ac:dyDescent="0.2">
      <c r="I129" s="77"/>
      <c r="J129" s="77"/>
      <c r="K129" s="77"/>
    </row>
    <row r="130" spans="8:14" x14ac:dyDescent="0.2">
      <c r="H130" s="75"/>
      <c r="I130" s="51"/>
      <c r="J130" s="51"/>
      <c r="K130" s="51"/>
      <c r="L130" s="75"/>
      <c r="M130" s="75"/>
      <c r="N130" s="75"/>
    </row>
    <row r="131" spans="8:14" x14ac:dyDescent="0.2">
      <c r="H131" s="75"/>
      <c r="I131" s="51"/>
      <c r="J131" s="51"/>
      <c r="K131" s="51"/>
      <c r="L131" s="75"/>
      <c r="M131" s="75"/>
      <c r="N131" s="75"/>
    </row>
    <row r="134" spans="8:14" x14ac:dyDescent="0.2">
      <c r="H134" s="75"/>
      <c r="I134" s="51"/>
      <c r="J134" s="51"/>
      <c r="K134" s="51"/>
      <c r="L134" s="75"/>
      <c r="M134" s="75"/>
      <c r="N134" s="75"/>
    </row>
    <row r="135" spans="8:14" x14ac:dyDescent="0.2">
      <c r="H135" s="75"/>
      <c r="I135" s="51"/>
      <c r="J135" s="51"/>
      <c r="K135" s="51"/>
      <c r="L135" s="75"/>
      <c r="M135" s="75"/>
      <c r="N135" s="75"/>
    </row>
    <row r="137" spans="8:14" x14ac:dyDescent="0.2">
      <c r="H137" s="75"/>
      <c r="I137" s="51"/>
      <c r="J137" s="51"/>
      <c r="K137" s="51"/>
      <c r="L137" s="75"/>
      <c r="M137" s="75"/>
      <c r="N137" s="75"/>
    </row>
    <row r="138" spans="8:14" x14ac:dyDescent="0.2">
      <c r="H138" s="75"/>
      <c r="I138" s="51"/>
      <c r="J138" s="51"/>
      <c r="K138" s="51"/>
      <c r="L138" s="75"/>
      <c r="M138" s="75"/>
      <c r="N138" s="75"/>
    </row>
    <row r="139" spans="8:14" x14ac:dyDescent="0.2">
      <c r="H139" s="75"/>
      <c r="I139" s="51"/>
      <c r="J139" s="51"/>
      <c r="K139" s="51"/>
      <c r="L139" s="75"/>
      <c r="M139" s="75"/>
      <c r="N139" s="75"/>
    </row>
    <row r="140" spans="8:14" x14ac:dyDescent="0.2">
      <c r="H140" s="75"/>
      <c r="I140" s="51"/>
      <c r="J140" s="51"/>
      <c r="K140" s="51"/>
      <c r="L140" s="75"/>
      <c r="M140" s="75"/>
      <c r="N140" s="75"/>
    </row>
    <row r="141" spans="8:14" x14ac:dyDescent="0.2">
      <c r="H141" s="75"/>
      <c r="I141" s="51"/>
      <c r="J141" s="51"/>
      <c r="K141" s="51"/>
      <c r="L141" s="75"/>
      <c r="M141" s="75"/>
      <c r="N141" s="75"/>
    </row>
    <row r="142" spans="8:14" x14ac:dyDescent="0.2">
      <c r="H142" s="75"/>
      <c r="I142" s="51"/>
      <c r="J142" s="51"/>
      <c r="K142" s="51"/>
      <c r="L142" s="75"/>
      <c r="M142" s="75"/>
      <c r="N142" s="75"/>
    </row>
    <row r="143" spans="8:14" x14ac:dyDescent="0.2">
      <c r="H143" s="75"/>
      <c r="I143" s="51"/>
      <c r="J143" s="51"/>
      <c r="K143" s="51"/>
      <c r="L143" s="75"/>
      <c r="M143" s="75"/>
      <c r="N143" s="75"/>
    </row>
    <row r="144" spans="8:14" x14ac:dyDescent="0.2">
      <c r="H144" s="75"/>
      <c r="I144" s="51"/>
      <c r="J144" s="51"/>
      <c r="K144" s="51"/>
      <c r="L144" s="75"/>
      <c r="M144" s="75"/>
      <c r="N144" s="75"/>
    </row>
    <row r="145" spans="8:14" x14ac:dyDescent="0.2">
      <c r="H145" s="75"/>
      <c r="I145" s="51"/>
      <c r="J145" s="51"/>
      <c r="K145" s="51"/>
      <c r="L145" s="75"/>
      <c r="M145" s="75"/>
      <c r="N145" s="75"/>
    </row>
    <row r="146" spans="8:14" x14ac:dyDescent="0.2">
      <c r="H146" s="75"/>
      <c r="I146" s="51"/>
      <c r="J146" s="51"/>
      <c r="K146" s="51"/>
      <c r="L146" s="75"/>
      <c r="M146" s="75"/>
      <c r="N146" s="75"/>
    </row>
    <row r="147" spans="8:14" x14ac:dyDescent="0.2">
      <c r="H147" s="75"/>
      <c r="I147" s="51"/>
      <c r="J147" s="51"/>
      <c r="K147" s="51"/>
      <c r="L147" s="75"/>
      <c r="M147" s="75"/>
      <c r="N147" s="75"/>
    </row>
    <row r="148" spans="8:14" x14ac:dyDescent="0.2">
      <c r="H148" s="75"/>
      <c r="I148" s="51"/>
      <c r="J148" s="51"/>
      <c r="K148" s="51"/>
      <c r="L148" s="75"/>
      <c r="M148" s="75"/>
      <c r="N148" s="75"/>
    </row>
    <row r="149" spans="8:14" x14ac:dyDescent="0.2">
      <c r="H149" s="75"/>
      <c r="I149" s="51"/>
      <c r="J149" s="51"/>
      <c r="K149" s="51"/>
      <c r="L149" s="75"/>
      <c r="M149" s="75"/>
      <c r="N149" s="75"/>
    </row>
    <row r="150" spans="8:14" x14ac:dyDescent="0.2">
      <c r="H150" s="75"/>
      <c r="I150" s="51"/>
      <c r="J150" s="51"/>
      <c r="K150" s="51"/>
      <c r="L150" s="75"/>
      <c r="M150" s="75"/>
      <c r="N150" s="75"/>
    </row>
    <row r="151" spans="8:14" x14ac:dyDescent="0.2">
      <c r="H151" s="75"/>
      <c r="I151" s="51"/>
      <c r="J151" s="51"/>
      <c r="K151" s="51"/>
      <c r="L151" s="75"/>
      <c r="M151" s="75"/>
      <c r="N151" s="75"/>
    </row>
    <row r="152" spans="8:14" x14ac:dyDescent="0.2">
      <c r="H152" s="75"/>
      <c r="I152" s="51"/>
      <c r="J152" s="51"/>
      <c r="K152" s="51"/>
      <c r="L152" s="75"/>
      <c r="M152" s="75"/>
      <c r="N152" s="75"/>
    </row>
    <row r="153" spans="8:14" x14ac:dyDescent="0.2">
      <c r="H153" s="75"/>
      <c r="I153" s="51"/>
      <c r="J153" s="51"/>
      <c r="K153" s="51"/>
      <c r="L153" s="75"/>
      <c r="M153" s="75"/>
      <c r="N153" s="75"/>
    </row>
    <row r="154" spans="8:14" x14ac:dyDescent="0.2">
      <c r="H154" s="78"/>
      <c r="I154" s="51"/>
      <c r="J154" s="51"/>
      <c r="K154" s="51"/>
      <c r="L154" s="75"/>
      <c r="M154" s="75"/>
      <c r="N154" s="75"/>
    </row>
    <row r="155" spans="8:14" x14ac:dyDescent="0.2">
      <c r="H155" s="75"/>
      <c r="I155" s="51"/>
      <c r="J155" s="51"/>
      <c r="K155" s="51"/>
      <c r="L155" s="75"/>
      <c r="M155" s="75"/>
      <c r="N155" s="75"/>
    </row>
    <row r="156" spans="8:14" x14ac:dyDescent="0.2">
      <c r="H156" s="75"/>
      <c r="I156" s="51"/>
      <c r="J156" s="51"/>
      <c r="K156" s="51"/>
      <c r="L156" s="75"/>
      <c r="M156" s="75"/>
      <c r="N156" s="75"/>
    </row>
    <row r="157" spans="8:14" x14ac:dyDescent="0.2">
      <c r="H157" s="75"/>
      <c r="I157" s="51"/>
      <c r="J157" s="51"/>
      <c r="K157" s="51"/>
      <c r="L157" s="75"/>
      <c r="M157" s="75"/>
      <c r="N157" s="75"/>
    </row>
    <row r="158" spans="8:14" x14ac:dyDescent="0.2">
      <c r="H158" s="75"/>
      <c r="I158" s="51"/>
      <c r="J158" s="51"/>
      <c r="K158" s="51"/>
      <c r="L158" s="75"/>
      <c r="M158" s="75"/>
      <c r="N158" s="75"/>
    </row>
    <row r="163" spans="8:8" x14ac:dyDescent="0.2">
      <c r="H163" s="73"/>
    </row>
    <row r="164" spans="8:8" x14ac:dyDescent="0.2">
      <c r="H164" s="73"/>
    </row>
    <row r="196" spans="10:14" x14ac:dyDescent="0.2">
      <c r="K196" s="76"/>
      <c r="L196" s="76"/>
      <c r="M196" s="51"/>
      <c r="N196" s="51"/>
    </row>
    <row r="197" spans="10:14" x14ac:dyDescent="0.2">
      <c r="J197" s="75"/>
      <c r="K197" s="79"/>
      <c r="L197" s="51"/>
      <c r="M197" s="51"/>
      <c r="N197" s="51"/>
    </row>
  </sheetData>
  <mergeCells count="2">
    <mergeCell ref="B2:D2"/>
    <mergeCell ref="B3:F3"/>
  </mergeCells>
  <conditionalFormatting sqref="L3:N6 L9:N10">
    <cfRule type="cellIs" dxfId="7" priority="8" operator="greaterThanOrEqual">
      <formula>#REF!</formula>
    </cfRule>
  </conditionalFormatting>
  <conditionalFormatting sqref="L7">
    <cfRule type="cellIs" dxfId="6" priority="7" operator="greaterThanOrEqual">
      <formula>#REF!</formula>
    </cfRule>
  </conditionalFormatting>
  <conditionalFormatting sqref="M7">
    <cfRule type="cellIs" dxfId="5" priority="6" operator="greaterThanOrEqual">
      <formula>#REF!</formula>
    </cfRule>
  </conditionalFormatting>
  <conditionalFormatting sqref="N7">
    <cfRule type="cellIs" dxfId="4" priority="5" operator="greaterThanOrEqual">
      <formula>#REF!</formula>
    </cfRule>
  </conditionalFormatting>
  <conditionalFormatting sqref="L8:N8">
    <cfRule type="cellIs" dxfId="3" priority="4" operator="greaterThanOrEqual">
      <formula>#REF!</formula>
    </cfRule>
  </conditionalFormatting>
  <conditionalFormatting sqref="O3:O6 O9:O10">
    <cfRule type="cellIs" dxfId="2" priority="3" operator="greaterThanOrEqual">
      <formula>#REF!</formula>
    </cfRule>
  </conditionalFormatting>
  <conditionalFormatting sqref="O7">
    <cfRule type="cellIs" dxfId="1" priority="2" operator="greaterThanOrEqual">
      <formula>#REF!</formula>
    </cfRule>
  </conditionalFormatting>
  <conditionalFormatting sqref="O8">
    <cfRule type="cellIs" dxfId="0" priority="1" operator="greater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2019-01-22T23:59:16Z</dcterms:created>
  <dcterms:modified xsi:type="dcterms:W3CDTF">2019-01-24T02:29:15Z</dcterms:modified>
</cp:coreProperties>
</file>